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Public\Graduiertenzentrum\Zertifikate\Berechnungstabelle\"/>
    </mc:Choice>
  </mc:AlternateContent>
  <xr:revisionPtr revIDLastSave="0" documentId="13_ncr:1_{24A28CAF-F5D3-4E0B-A7CB-9DD4AC6E2E37}" xr6:coauthVersionLast="47" xr6:coauthVersionMax="47" xr10:uidLastSave="{00000000-0000-0000-0000-000000000000}"/>
  <bookViews>
    <workbookView xWindow="28905" yWindow="0" windowWidth="21600" windowHeight="15585" xr2:uid="{00000000-000D-0000-FFFF-FFFF00000000}"/>
  </bookViews>
  <sheets>
    <sheet name="Berechnung" sheetId="2" r:id="rId1"/>
    <sheet name="Date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2" l="1"/>
  <c r="C28" i="2"/>
  <c r="D12" i="2" l="1"/>
  <c r="B15" i="2" l="1"/>
  <c r="C21" i="2"/>
  <c r="C22" i="2"/>
  <c r="C23" i="2"/>
  <c r="C24" i="2"/>
  <c r="C25" i="2"/>
  <c r="C26" i="2"/>
  <c r="C27" i="2"/>
  <c r="C20" i="2"/>
  <c r="B21" i="2"/>
  <c r="B22" i="2"/>
  <c r="B23" i="2"/>
  <c r="B24" i="2"/>
  <c r="B25" i="2"/>
  <c r="B26" i="2"/>
  <c r="B27" i="2"/>
  <c r="B20" i="2"/>
  <c r="C10" i="2" l="1"/>
  <c r="D10" i="2" s="1"/>
  <c r="C7" i="2"/>
  <c r="D7" i="2" s="1"/>
  <c r="C11" i="2"/>
  <c r="D11" i="2" s="1"/>
  <c r="C9" i="2"/>
  <c r="D9" i="2" s="1"/>
  <c r="C8" i="2"/>
  <c r="D8" i="2" s="1"/>
  <c r="C15" i="2" l="1"/>
  <c r="D15" i="2"/>
</calcChain>
</file>

<file path=xl/sharedStrings.xml><?xml version="1.0" encoding="utf-8"?>
<sst xmlns="http://schemas.openxmlformats.org/spreadsheetml/2006/main" count="256" uniqueCount="138">
  <si>
    <t>Workshop</t>
  </si>
  <si>
    <t>Academia &amp; Research</t>
  </si>
  <si>
    <t>Managing Projects for Doctoral Researchers</t>
  </si>
  <si>
    <t>Die Disputation - Üben vor dem Auftritt</t>
  </si>
  <si>
    <t>Preparing for your Dissertation Defense</t>
  </si>
  <si>
    <t>How do I find out what I (really) want in my job</t>
  </si>
  <si>
    <t>Keeping the balance - Compatibilty of family and career in changing work environments</t>
  </si>
  <si>
    <t>"Promovieren!? Mach ich morgen…" - Prokrastination verstehen und produktiv werden</t>
  </si>
  <si>
    <t>Agile Project Management for Doctoral Researchers</t>
  </si>
  <si>
    <t>Presentation Training for a Virtual Stage: Engaging the Listener in Your Talk</t>
  </si>
  <si>
    <t>Erfolgreiches Verfassen eines Exposés (für Promovierende)</t>
  </si>
  <si>
    <t>Gute Wissenschaftliche Praxis für Promovierende</t>
  </si>
  <si>
    <t>Good Scientific Practice for Doctoral Researchers</t>
  </si>
  <si>
    <t>Get it published - Von der Dissertation zum Buch</t>
  </si>
  <si>
    <t>Lesestrategien: Wissenschaftliche Texte lesen, verstehen und erinnern</t>
  </si>
  <si>
    <t>Gender Diversity Aspects in Research for Doctoral Candidates</t>
  </si>
  <si>
    <t>Forschungsdatenmanagement für Promovierende</t>
  </si>
  <si>
    <t>Research Data Management for Doctoral Reseachers</t>
  </si>
  <si>
    <t>Von der Promotion zur Professur: Orientierung auf dem wissenschaftlichen Karriereweg</t>
  </si>
  <si>
    <t>RAR Frühjahrsakademie (1. Tag)</t>
  </si>
  <si>
    <t>RAR Herbstakademie (1. Tag)</t>
  </si>
  <si>
    <t>DocDay</t>
  </si>
  <si>
    <t>Qualitative Inhaltsanalyse: Schritt für Schritt | Methoden für Geistes- &amp; Sozialwissenschaften</t>
  </si>
  <si>
    <t>Auswertung qualitativer Daten mit MAXQDA – Grundlagenworkshop | Methoden für Geistes- &amp; Sozialwissenschaften</t>
  </si>
  <si>
    <t>SPSS-Kurs (Einführung) | Methoden für Geistes- &amp; Sozialwissenschaften</t>
  </si>
  <si>
    <t>Qualitative Content Analysis | Methods for Humanities &amp; Social Sciences</t>
  </si>
  <si>
    <t>Introduction to MaxQDA | Methods for Humanities &amp; Social Sciences</t>
  </si>
  <si>
    <t>Introduction to LimeSurvey | Methods for Humanities &amp; Social Sciences</t>
  </si>
  <si>
    <t>Academic Presentation – Getting it right</t>
  </si>
  <si>
    <t>RAR Wirtschaftskolleg</t>
  </si>
  <si>
    <t>„Dran bleiben" - Strategien für längere Schreibprozesse in der Promotionsphase</t>
  </si>
  <si>
    <t>Konferenzen stressfrei planen – Praxiswissen für einen erfolgreichen Projektstart</t>
  </si>
  <si>
    <t>Konferenzen erfolgreich durchführen – Sicher und entspannt durch Ihre Veranstaltung!</t>
  </si>
  <si>
    <t>Academic Writing for STEM Doctoral Candidates and Early Career Researchers</t>
  </si>
  <si>
    <t>Writing for Publication in the Humanities and Social Sciences</t>
  </si>
  <si>
    <t>Writing successful grant proposals for your research career</t>
  </si>
  <si>
    <t>DocNet-Veranstaltungen</t>
  </si>
  <si>
    <t>An Introduction to the Application of Rasch Measurement Workshop | Methods for the Humanities &amp; Social Sciences</t>
  </si>
  <si>
    <t>How to do networking strategically and effectively</t>
  </si>
  <si>
    <t>Poster erstellen – Ansprechend, verständlich, pünktlich fertig (MINT)</t>
  </si>
  <si>
    <t>Poster Presentations for Doctoral Researches in the Social Sciences and Humanities</t>
  </si>
  <si>
    <t>Speed Reading für Promovierende – Schneller lesen und mehr verstehen (1-tägig)</t>
  </si>
  <si>
    <t>Speed Reading für Promovierende – Schneller lesen und mehr verstehen (2-tägig)</t>
  </si>
  <si>
    <t>Qualitative Interviews vorbereiten und führen | Methoden für die Geistes- &amp; Sozialwissenschaften</t>
  </si>
  <si>
    <t>Teilnehmende Beobachtung für Einsteiger*innen: Beobachtungen vorbereiten, dokumentieren und auswerten | Methoden für die Geistes- &amp; Sozialwissenschaften</t>
  </si>
  <si>
    <t>From the doctorate to a professorship - Orientation on the academic career path in Germany</t>
  </si>
  <si>
    <t>Effizienz für Wissenschaftler*innen - Das Gleiche schaffen in weniger Zeit</t>
  </si>
  <si>
    <t>Veranstaltung</t>
  </si>
  <si>
    <t>Kategorie</t>
  </si>
  <si>
    <t>Arbeitseinheiten</t>
  </si>
  <si>
    <t>Project-, Self- and Time Management</t>
  </si>
  <si>
    <t>Research, Writing &amp; Publishing</t>
  </si>
  <si>
    <t>Presenting, Communicating &amp; Teaching</t>
  </si>
  <si>
    <t>Career in Academia and Beyond</t>
  </si>
  <si>
    <t>Summe</t>
  </si>
  <si>
    <t>Benötigte AE</t>
  </si>
  <si>
    <t>Erreichte AE</t>
  </si>
  <si>
    <t>Bitte wählen Sie hier Ihre besuchten Workshops aus</t>
  </si>
  <si>
    <t>Diese Tabelle wird automatisch ausgefüllt!</t>
  </si>
  <si>
    <t>RAR Research Career Day</t>
  </si>
  <si>
    <t>Information &amp; Networking</t>
  </si>
  <si>
    <t>Benötigt</t>
  </si>
  <si>
    <t>Erreicht</t>
  </si>
  <si>
    <t>GZ|info: Promotionsfinanzierung mit Stipendien – Finanzierungsquellen, Bewerbung, Fallstricke</t>
  </si>
  <si>
    <t>GZ|info: Rahmenbedingungen einer erfolgreichen Promotion - Teil 1</t>
  </si>
  <si>
    <t>GZ|info: Rahmenbedingungen einer erfolgreichen Promotion - Teil 2</t>
  </si>
  <si>
    <t>GZ|info: Ins Ausland während der Promotion</t>
  </si>
  <si>
    <t>Drittmittel für die Wissenschaftskarriere: Wo und wie für Förderprogramme bewerben?</t>
  </si>
  <si>
    <t>Führungskompetenz für Promovierende (Ulrike Senger)</t>
  </si>
  <si>
    <t>Offen</t>
  </si>
  <si>
    <t>Kategorien und Arbeitseinheiten werden automatisch ausgefüllt</t>
  </si>
  <si>
    <t>Offene AE</t>
  </si>
  <si>
    <t>Working with your Supervisor: How to achieve a relationship of mutual support, feedback, and creative freedom for your doctorate</t>
  </si>
  <si>
    <t>Wissenschaft und Familie = (Un)Vereinbar? - Wie Sie Familie(nplanung) und wissenschaftliche Qualifikation balancieren</t>
  </si>
  <si>
    <t>Diese Tabelle unterstützt Sie in der Berechnung Ihrer Arbeitseinheiten für das Karriere-Zertifikat "Academia &amp; Research". Wählen Sie bitte in der unteren (grauen) Tabelle aus dem Dropdown-Menü Ihre jeweilige Veranstaltung aus. Kategorien und Arbeitseinheiten werden automatisch angezeigt. Auch die grüne und orange Tabelle errechnen automatisch die entsprechenden Werte.</t>
  </si>
  <si>
    <r>
      <t xml:space="preserve">*Tragen Sie hier bitte </t>
    </r>
    <r>
      <rPr>
        <sz val="9"/>
        <color indexed="10"/>
        <rFont val="Arial"/>
        <family val="2"/>
      </rPr>
      <t xml:space="preserve">in das rote Feld </t>
    </r>
    <r>
      <rPr>
        <sz val="9"/>
        <color indexed="8"/>
        <rFont val="Arial"/>
        <family val="2"/>
      </rPr>
      <t>die AE beliebiger Veranstaltungen ein, die Sie gerne auf dem Transcript abgebildet haben möchten. Bitte beachten Sie, dass Veranstaltungen aus dem Wahlbereich nicht auf die anderen Bereiche angerechnet werden können</t>
    </r>
  </si>
  <si>
    <r>
      <t xml:space="preserve">Wahlbereich </t>
    </r>
    <r>
      <rPr>
        <sz val="9"/>
        <color rgb="FFFF0000"/>
        <rFont val="Arial"/>
        <family val="2"/>
      </rPr>
      <t>(bitte selbst ausfüllen*)</t>
    </r>
  </si>
  <si>
    <t>Advanced use of MAXQDA: Feedback and advanced tools for using qualitative data analysis software | Methods for Humanities &amp; Social Sciences</t>
  </si>
  <si>
    <t>Taking off with MAXQDA: Conducting a research project with qualitative data analysis software | Methods for Humanities &amp; Social Sciences</t>
  </si>
  <si>
    <t>Stimm‘ ich? Stimm- und Sprechtraining für die akademische Karriere</t>
  </si>
  <si>
    <t>Umfragen erstellen mit LimeSurvey (Einführung) | Methoden für Geistes- &amp; Sozialwissenschaften</t>
  </si>
  <si>
    <t>GZ|info: WissZeitVG, Befristung &amp; Co. – Personalrechtliche Rahmenbedingungen für den wissenschaftlichen Nachwuchs</t>
  </si>
  <si>
    <t>Stressmanagement in der Qualifikationsphase – Ressourcen für den Umgang mit täglichen Herausforderungen</t>
  </si>
  <si>
    <t>Discover your strenghts and potentials for your (professional) growth</t>
  </si>
  <si>
    <t xml:space="preserve">Was hat meine Promotion mit meiner Herkunft zu tun? Persönliche und soziale Einflüsse verstehen und positiv nutzen </t>
  </si>
  <si>
    <t>Start the Dialogue - Open up Science! Introduction to Science Communication</t>
  </si>
  <si>
    <t>Die eigene Zukunft gestalten: Karriereplanung für Promovierende</t>
  </si>
  <si>
    <t>GZ|info: Publikationschancen, Forschungstrends und Kooperationspotenziale entdecken mit explorativer Bibliometrie</t>
  </si>
  <si>
    <t>Conference Presentation: Engaging the Listener in your Talk</t>
  </si>
  <si>
    <t>Project Management for Doctoral Candidates</t>
  </si>
  <si>
    <t>Funding for your next stage! Writing successful grant proposals for your research career</t>
  </si>
  <si>
    <t>Gemeinsam die Promotion gestalten: So erreichen Sie gegenseitige Unterstützung, Feedback und kreative Freiheit im Betreuungsverhältnis</t>
  </si>
  <si>
    <t>Einstieg in Wissenschaftsmanagement nach der Promotion: Arbeitsfelder und Perspektiven</t>
  </si>
  <si>
    <t>GZ|info: Your Doctorate at TU Dortmund University - An Introduction for International Students - Part 1</t>
  </si>
  <si>
    <t>GZ|info: Your Doctorate at TU Dortmund University - An Introduction for International Students - Part 2</t>
  </si>
  <si>
    <t>RAR Dialogue</t>
  </si>
  <si>
    <t>Forschungsdatenmanagement – Workshop der TU Dortmund / UA Ruhr (1-2 Stunden)</t>
  </si>
  <si>
    <t>Forschungsdatenmanagement – Workshop der TU Dortmund / UA Ruhr (3-4 Stunden)</t>
  </si>
  <si>
    <t>Forschungsdatenmanagement – Workshop der TU Dortmund / UA Ruhr (5-6 Stunden)</t>
  </si>
  <si>
    <t>Forschungsdatenmanagement – Workshop der TU Dortmund / UA Ruhr (7-8 Stunden)</t>
  </si>
  <si>
    <t>Mixed Methods: qualitative und quantitative Daten erfolgreich kombinieren  | Methoden für die Geistes- &amp; Sozialwissenschaften</t>
  </si>
  <si>
    <t>Die Promotion als Projekt gestalten (Dr. Sarah Weber)</t>
  </si>
  <si>
    <t>Die Promotion als Projekt erfolgreich gestalten (Dr. Jan Schmidt)</t>
  </si>
  <si>
    <t>mentoring³ (Networking - Can only be used once)</t>
  </si>
  <si>
    <t>Design Thinking for Educators (cet)</t>
  </si>
  <si>
    <t>Getting started - Die Promotion als Projekt</t>
  </si>
  <si>
    <t>Getting started – Project- and Self-Management for Doctoral Researchers</t>
  </si>
  <si>
    <t>Wissenschaftliches Präsentieren beherrschen</t>
  </si>
  <si>
    <t>Konfliktmanagement für Promovierende</t>
  </si>
  <si>
    <t>Selbstpräsentation, Netzwerken und Kommunikation während der Promotion</t>
  </si>
  <si>
    <t>Karriereplanung für Promovierende</t>
  </si>
  <si>
    <t>Zeit- und Selbstmanagement für Promovierende (Dr. Imme Witzel)</t>
  </si>
  <si>
    <t>Zeit- und Selbstmanagement für Promovierende (Dr. Sandra Laswoksi)</t>
  </si>
  <si>
    <t>Agile Wissensorganisation - In 6 Sprints zur Doktorarbeit</t>
  </si>
  <si>
    <t>Social Media Kompetenz für Promovierende – Sichtbarkeit im Netz</t>
  </si>
  <si>
    <t>Die eigene Forschung sichtbar machen: Ein wissenschaftliches Poster überzeugend gestalten</t>
  </si>
  <si>
    <t>Academic Publishing - Tools/Options and Strategies</t>
  </si>
  <si>
    <t xml:space="preserve">Sprungbrett Promotion! Karriereplanung und Bewerben in der Wissenschaft </t>
  </si>
  <si>
    <t>Ich und meine Stärken! Selbstpräsentation in der Wissenschaft</t>
  </si>
  <si>
    <t xml:space="preserve">Strategische Sichtbarkeit: Positionierung für den nächsten Karriereschritt </t>
  </si>
  <si>
    <t xml:space="preserve">Stapel ich zu hoch? IMPOSTOR Phänomen in der Wissenschaft </t>
  </si>
  <si>
    <t>Von der Idee zum Promotionsexposé: Schreibwerkstatt</t>
  </si>
  <si>
    <t>Präsentationstraining für Promovierende (RAR Frühjahrsakademie)</t>
  </si>
  <si>
    <t>RAR Karriereforum</t>
  </si>
  <si>
    <t>Time- and Selfmanagement for Doctoral Candidates</t>
  </si>
  <si>
    <t>Selbstorganisation und Life-Balance (Frühjahrsakademie)</t>
  </si>
  <si>
    <t>Time Management and Prioritisation for a Successful Completion (RAR Herbstakademie)</t>
  </si>
  <si>
    <t>Self-care: Developing powerful habits for productivity and focus (RAR Herbstakademie)</t>
  </si>
  <si>
    <t>Netzwerken für den nächsten Karriereschritt (RAR Herbstakademie)</t>
  </si>
  <si>
    <t>GZ|info: Doing a doctorate – The right choice for me? Requirements, support, financing</t>
  </si>
  <si>
    <t>GZ|info: Fast geschafft – Möglichkeiten und Herausforderungen bei der Veröffentlichung der eigenen Dissertation</t>
  </si>
  <si>
    <t xml:space="preserve">GZ|info: Forschungsdaten im Griff - Ihr Starter-Guide ins Datenmanagement </t>
  </si>
  <si>
    <t xml:space="preserve">GZ|info: Karrierewege im Wissenschaftsmanagement </t>
  </si>
  <si>
    <t>GZ|info: Promovieren - das richtige für mich? Voraussetzungen, Betreuung, Finanzierung</t>
  </si>
  <si>
    <t>GZ|info: Ready for your doctorate - Successfully navigating your first year</t>
  </si>
  <si>
    <t>GZ|info: Science Mapping: Publikationsnetzwerke, Forschungstrends und Kooperationspotenziale visualisieren</t>
  </si>
  <si>
    <t>GZ|info: Startklar in die Promotion - Den Einstieg er­folg­reich gestalten</t>
  </si>
  <si>
    <t>Selbst- und Zeitmanagement in der Promotion (Dr. Vera Leberecht, RAR Herbstakademie)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</si>
</sst>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indexed="10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0" borderId="5" xfId="0" applyFont="1" applyBorder="1" applyAlignment="1">
      <alignment horizontal="center"/>
    </xf>
    <xf numFmtId="0" fontId="4" fillId="4" borderId="0" xfId="0" applyFont="1" applyFill="1"/>
    <xf numFmtId="0" fontId="5" fillId="4" borderId="0" xfId="0" applyFont="1" applyFill="1" applyAlignment="1">
      <alignment wrapText="1"/>
    </xf>
    <xf numFmtId="0" fontId="5" fillId="0" borderId="0" xfId="0" applyNumberFormat="1" applyFont="1" applyAlignment="1">
      <alignment horizontal="center" wrapText="1"/>
    </xf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6" fillId="0" borderId="0" xfId="0" applyFont="1" applyFill="1"/>
    <xf numFmtId="0" fontId="3" fillId="0" borderId="4" xfId="0" applyFont="1" applyFill="1" applyBorder="1"/>
    <xf numFmtId="0" fontId="3" fillId="0" borderId="3" xfId="0" applyFont="1" applyFill="1" applyBorder="1"/>
    <xf numFmtId="0" fontId="6" fillId="0" borderId="3" xfId="0" applyFont="1" applyFill="1" applyBorder="1"/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" xfId="0" applyFont="1" applyFill="1" applyBorder="1" applyAlignment="1">
      <alignment wrapText="1"/>
    </xf>
    <xf numFmtId="0" fontId="13" fillId="0" borderId="1" xfId="0" applyFont="1" applyBorder="1"/>
    <xf numFmtId="0" fontId="13" fillId="0" borderId="2" xfId="0" applyFont="1" applyBorder="1"/>
    <xf numFmtId="0" fontId="13" fillId="0" borderId="0" xfId="0" applyFont="1"/>
    <xf numFmtId="0" fontId="13" fillId="0" borderId="1" xfId="0" applyFont="1" applyFill="1" applyBorder="1"/>
    <xf numFmtId="0" fontId="13" fillId="0" borderId="2" xfId="0" applyFont="1" applyFill="1" applyBorder="1"/>
    <xf numFmtId="0" fontId="13" fillId="0" borderId="0" xfId="0" applyFont="1" applyFill="1"/>
    <xf numFmtId="0" fontId="13" fillId="0" borderId="3" xfId="0" applyFont="1" applyFill="1" applyBorder="1"/>
    <xf numFmtId="0" fontId="13" fillId="0" borderId="4" xfId="0" applyFont="1" applyFill="1" applyBorder="1"/>
    <xf numFmtId="0" fontId="13" fillId="0" borderId="0" xfId="0" applyFont="1" applyFill="1" applyBorder="1"/>
    <xf numFmtId="0" fontId="3" fillId="0" borderId="0" xfId="0" applyFont="1"/>
    <xf numFmtId="0" fontId="3" fillId="0" borderId="1" xfId="0" applyFont="1" applyBorder="1"/>
  </cellXfs>
  <cellStyles count="1">
    <cellStyle name="Standard" xfId="0" builtinId="0"/>
  </cellStyles>
  <dxfs count="16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theme="9" tint="0.79998168889431442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theme="9" tint="0.79998168889431442"/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elle6" displayName="Tabelle6" ref="A6:D12" totalsRowShown="0" headerRowDxfId="15" dataDxfId="14">
  <autoFilter ref="A6:D12" xr:uid="{00000000-0009-0000-0100-000006000000}"/>
  <tableColumns count="4">
    <tableColumn id="1" xr3:uid="{00000000-0010-0000-0000-000001000000}" name="Kategorie" dataDxfId="13"/>
    <tableColumn id="2" xr3:uid="{00000000-0010-0000-0000-000002000000}" name="Benötigte AE" dataDxfId="12"/>
    <tableColumn id="3" xr3:uid="{00000000-0010-0000-0000-000003000000}" name="Erreichte AE" dataDxfId="11"/>
    <tableColumn id="4" xr3:uid="{00000000-0010-0000-0000-000004000000}" name="Offene AE" dataDxfId="10">
      <calculatedColumnFormula>MAX(0, Tabelle6[[#This Row],[Benötigte AE]]-Tabelle6[[#This Row],[Erreichte AE]])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elle7" displayName="Tabelle7" ref="A19:C28" totalsRowShown="0" headerRowDxfId="9" dataDxfId="8">
  <autoFilter ref="A19:C28" xr:uid="{00000000-0009-0000-0100-000007000000}"/>
  <tableColumns count="3">
    <tableColumn id="1" xr3:uid="{00000000-0010-0000-0100-000001000000}" name="Workshop" dataDxfId="7"/>
    <tableColumn id="2" xr3:uid="{00000000-0010-0000-0100-000002000000}" name="Kategorie" dataDxfId="6">
      <calculatedColumnFormula>VLOOKUP(A20,Tabelle8[[Veranstaltung]:[Kategorie]], 2,FALSE)</calculatedColumnFormula>
    </tableColumn>
    <tableColumn id="3" xr3:uid="{00000000-0010-0000-0100-000003000000}" name="Arbeitseinheiten" dataDxfId="5">
      <calculatedColumnFormula>VLOOKUP(A20,Tabelle8[], 3,FALSE)</calculatedColumnFormula>
    </tableColumn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elle8" displayName="Tabelle8" ref="A1:C116" totalsRowShown="0" headerRowDxfId="4" dataDxfId="3">
  <autoFilter ref="A1:C116" xr:uid="{00000000-0009-0000-0100-000008000000}"/>
  <sortState xmlns:xlrd2="http://schemas.microsoft.com/office/spreadsheetml/2017/richdata2" ref="A2:C108">
    <sortCondition ref="A1:A108"/>
  </sortState>
  <tableColumns count="3">
    <tableColumn id="1" xr3:uid="{00000000-0010-0000-0200-000001000000}" name="Veranstaltung" dataDxfId="2"/>
    <tableColumn id="2" xr3:uid="{00000000-0010-0000-0200-000002000000}" name="Kategorie" dataDxfId="1"/>
    <tableColumn id="3" xr3:uid="{00000000-0010-0000-0200-000003000000}" name="Arbeitseinheiten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A20" sqref="A20"/>
    </sheetView>
  </sheetViews>
  <sheetFormatPr baseColWidth="10" defaultRowHeight="14.5" x14ac:dyDescent="0.35"/>
  <cols>
    <col min="1" max="1" width="97.81640625" customWidth="1"/>
    <col min="2" max="2" width="39.54296875" customWidth="1"/>
    <col min="3" max="3" width="23.453125" customWidth="1"/>
    <col min="4" max="4" width="15" customWidth="1"/>
    <col min="5" max="5" width="65.81640625" customWidth="1"/>
  </cols>
  <sheetData>
    <row r="1" spans="1:8" x14ac:dyDescent="0.35">
      <c r="A1" s="13" t="s">
        <v>1</v>
      </c>
      <c r="B1" s="3"/>
      <c r="C1" s="3"/>
      <c r="D1" s="3"/>
      <c r="E1" s="3"/>
      <c r="F1" s="3"/>
      <c r="G1" s="3"/>
      <c r="H1" s="3"/>
    </row>
    <row r="2" spans="1:8" ht="47" x14ac:dyDescent="0.35">
      <c r="A2" s="14" t="s">
        <v>74</v>
      </c>
      <c r="B2" s="3"/>
      <c r="C2" s="3"/>
      <c r="D2" s="3"/>
      <c r="E2" s="3"/>
      <c r="F2" s="3"/>
      <c r="G2" s="3"/>
      <c r="H2" s="3"/>
    </row>
    <row r="3" spans="1:8" x14ac:dyDescent="0.35">
      <c r="E3" s="3"/>
      <c r="F3" s="3"/>
      <c r="G3" s="3"/>
      <c r="H3" s="3"/>
    </row>
    <row r="4" spans="1:8" x14ac:dyDescent="0.35">
      <c r="E4" s="3"/>
      <c r="F4" s="3"/>
      <c r="G4" s="3"/>
      <c r="H4" s="3"/>
    </row>
    <row r="5" spans="1:8" x14ac:dyDescent="0.35">
      <c r="A5" s="10" t="s">
        <v>58</v>
      </c>
      <c r="B5" s="3"/>
      <c r="C5" s="3"/>
      <c r="D5" s="3"/>
      <c r="E5" s="3"/>
      <c r="F5" s="3"/>
      <c r="G5" s="3"/>
      <c r="H5" s="3"/>
    </row>
    <row r="6" spans="1:8" x14ac:dyDescent="0.35">
      <c r="A6" s="3" t="s">
        <v>48</v>
      </c>
      <c r="B6" s="4" t="s">
        <v>55</v>
      </c>
      <c r="C6" s="4" t="s">
        <v>56</v>
      </c>
      <c r="D6" s="4" t="s">
        <v>71</v>
      </c>
      <c r="E6" s="3"/>
      <c r="F6" s="3"/>
      <c r="G6" s="3"/>
      <c r="H6" s="3"/>
    </row>
    <row r="7" spans="1:8" x14ac:dyDescent="0.35">
      <c r="A7" s="3" t="s">
        <v>60</v>
      </c>
      <c r="B7" s="4">
        <v>8</v>
      </c>
      <c r="C7" s="4">
        <f>SUMIF(B20:B40, "Information &amp; Networking",C20:C40)</f>
        <v>0</v>
      </c>
      <c r="D7" s="4">
        <f>MAX(0, Tabelle6[[#This Row],[Benötigte AE]]-Tabelle6[[#This Row],[Erreichte AE]])</f>
        <v>8</v>
      </c>
      <c r="E7" s="3"/>
      <c r="F7" s="3"/>
      <c r="G7" s="3"/>
      <c r="H7" s="3"/>
    </row>
    <row r="8" spans="1:8" x14ac:dyDescent="0.35">
      <c r="A8" s="3" t="s">
        <v>50</v>
      </c>
      <c r="B8" s="4">
        <v>16</v>
      </c>
      <c r="C8" s="4">
        <f>SUMIF(B20:B40, "Project-, Self- and Time Management",C20:C40)</f>
        <v>0</v>
      </c>
      <c r="D8" s="4">
        <f>MAX(0, Tabelle6[[#This Row],[Benötigte AE]]-Tabelle6[[#This Row],[Erreichte AE]])</f>
        <v>16</v>
      </c>
      <c r="E8" s="3"/>
      <c r="F8" s="3"/>
      <c r="G8" s="3"/>
      <c r="H8" s="3"/>
    </row>
    <row r="9" spans="1:8" x14ac:dyDescent="0.35">
      <c r="A9" s="3" t="s">
        <v>51</v>
      </c>
      <c r="B9" s="4">
        <v>16</v>
      </c>
      <c r="C9" s="4">
        <f>SUMIF(B20:B40, "Research, Writing &amp; Publishing",C20:C41)</f>
        <v>0</v>
      </c>
      <c r="D9" s="4">
        <f>MAX(0, Tabelle6[[#This Row],[Benötigte AE]]-Tabelle6[[#This Row],[Erreichte AE]])</f>
        <v>16</v>
      </c>
      <c r="E9" s="3"/>
      <c r="F9" s="3"/>
      <c r="G9" s="3"/>
      <c r="H9" s="3"/>
    </row>
    <row r="10" spans="1:8" x14ac:dyDescent="0.35">
      <c r="A10" s="3" t="s">
        <v>52</v>
      </c>
      <c r="B10" s="4">
        <v>16</v>
      </c>
      <c r="C10" s="4">
        <f>SUMIF(B20:B41, "Presenting, Communicating &amp; Teaching",C20:C42)</f>
        <v>0</v>
      </c>
      <c r="D10" s="4">
        <f>MAX(0, Tabelle6[[#This Row],[Benötigte AE]]-Tabelle6[[#This Row],[Erreichte AE]])</f>
        <v>16</v>
      </c>
      <c r="E10" s="3"/>
      <c r="F10" s="3"/>
      <c r="G10" s="3"/>
      <c r="H10" s="3"/>
    </row>
    <row r="11" spans="1:8" ht="15" thickBot="1" x14ac:dyDescent="0.4">
      <c r="A11" s="3" t="s">
        <v>53</v>
      </c>
      <c r="B11" s="4">
        <v>16</v>
      </c>
      <c r="C11" s="4">
        <f>SUMIF(B20:B41, "Career in Academia and Beyond",C20:C42)</f>
        <v>0</v>
      </c>
      <c r="D11" s="4">
        <f>MAX(0, Tabelle6[[#This Row],[Benötigte AE]]-Tabelle6[[#This Row],[Erreichte AE]])</f>
        <v>16</v>
      </c>
      <c r="E11" s="3"/>
      <c r="F11" s="3"/>
      <c r="G11" s="3"/>
      <c r="H11" s="3"/>
    </row>
    <row r="12" spans="1:8" ht="47.5" thickBot="1" x14ac:dyDescent="0.4">
      <c r="A12" s="3" t="s">
        <v>76</v>
      </c>
      <c r="B12" s="4">
        <v>8</v>
      </c>
      <c r="C12" s="12"/>
      <c r="D12" s="4">
        <f>MAX(0, Tabelle6[[#This Row],[Benötigte AE]]-Tabelle6[[#This Row],[Erreichte AE]])</f>
        <v>8</v>
      </c>
      <c r="E12" s="15" t="s">
        <v>75</v>
      </c>
      <c r="F12" s="3"/>
      <c r="G12" s="3"/>
      <c r="H12" s="3"/>
    </row>
    <row r="13" spans="1:8" x14ac:dyDescent="0.35">
      <c r="A13" s="3"/>
      <c r="B13" s="4"/>
      <c r="C13" s="4"/>
      <c r="D13" s="4"/>
      <c r="E13" s="3"/>
      <c r="F13" s="3"/>
      <c r="G13" s="3"/>
      <c r="H13" s="3"/>
    </row>
    <row r="14" spans="1:8" x14ac:dyDescent="0.35">
      <c r="A14" s="3"/>
      <c r="B14" s="5" t="s">
        <v>61</v>
      </c>
      <c r="C14" s="5" t="s">
        <v>62</v>
      </c>
      <c r="D14" s="5" t="s">
        <v>69</v>
      </c>
      <c r="E14" s="3"/>
      <c r="F14" s="3"/>
      <c r="G14" s="3"/>
      <c r="H14" s="3"/>
    </row>
    <row r="15" spans="1:8" x14ac:dyDescent="0.35">
      <c r="A15" s="6" t="s">
        <v>54</v>
      </c>
      <c r="B15" s="7">
        <f>SUM(B7:B12)</f>
        <v>80</v>
      </c>
      <c r="C15" s="7">
        <f>B15-SUM(Tabelle6[Offene AE])</f>
        <v>0</v>
      </c>
      <c r="D15" s="8">
        <f>SUM(Tabelle6[Offene AE])</f>
        <v>80</v>
      </c>
      <c r="E15" s="3"/>
      <c r="F15" s="3"/>
      <c r="G15" s="3"/>
      <c r="H15" s="3"/>
    </row>
    <row r="16" spans="1:8" x14ac:dyDescent="0.35">
      <c r="A16" s="3"/>
      <c r="B16" s="3"/>
      <c r="C16" s="3"/>
      <c r="D16" s="3"/>
      <c r="E16" s="3"/>
      <c r="F16" s="3"/>
      <c r="G16" s="3"/>
      <c r="H16" s="3"/>
    </row>
    <row r="17" spans="1:8" x14ac:dyDescent="0.35">
      <c r="A17" s="3"/>
      <c r="B17" s="3"/>
      <c r="C17" s="3"/>
      <c r="D17" s="3"/>
      <c r="E17" s="3"/>
      <c r="F17" s="3"/>
      <c r="G17" s="3"/>
      <c r="H17" s="3"/>
    </row>
    <row r="18" spans="1:8" x14ac:dyDescent="0.35">
      <c r="A18" s="10" t="s">
        <v>57</v>
      </c>
      <c r="B18" s="11" t="s">
        <v>70</v>
      </c>
      <c r="C18" s="3"/>
      <c r="D18" s="3"/>
      <c r="E18" s="3"/>
      <c r="F18" s="3"/>
      <c r="G18" s="3"/>
      <c r="H18" s="3"/>
    </row>
    <row r="19" spans="1:8" x14ac:dyDescent="0.35">
      <c r="A19" s="3" t="s">
        <v>0</v>
      </c>
      <c r="B19" s="3" t="s">
        <v>48</v>
      </c>
      <c r="C19" s="3" t="s">
        <v>49</v>
      </c>
      <c r="D19" s="3"/>
      <c r="E19" s="3"/>
      <c r="F19" s="3"/>
      <c r="G19" s="3"/>
      <c r="H19" s="3"/>
    </row>
    <row r="20" spans="1:8" x14ac:dyDescent="0.35">
      <c r="A20" s="3"/>
      <c r="B20" s="3" t="e">
        <f>VLOOKUP(A20,Tabelle8[[Veranstaltung]:[Kategorie]], 2,FALSE)</f>
        <v>#N/A</v>
      </c>
      <c r="C20" s="3" t="e">
        <f>VLOOKUP(A20,Tabelle8[], 3,FALSE)</f>
        <v>#N/A</v>
      </c>
      <c r="D20" s="3"/>
      <c r="E20" s="3"/>
      <c r="F20" s="3"/>
      <c r="G20" s="3"/>
      <c r="H20" s="3"/>
    </row>
    <row r="21" spans="1:8" x14ac:dyDescent="0.35">
      <c r="A21" s="3"/>
      <c r="B21" s="3" t="e">
        <f>VLOOKUP(A21,Tabelle8[[Veranstaltung]:[Kategorie]], 2,FALSE)</f>
        <v>#N/A</v>
      </c>
      <c r="C21" s="3" t="e">
        <f>VLOOKUP(A21,Tabelle8[], 3,FALSE)</f>
        <v>#N/A</v>
      </c>
      <c r="D21" s="3"/>
      <c r="E21" s="3"/>
      <c r="F21" s="3"/>
      <c r="G21" s="3"/>
      <c r="H21" s="3"/>
    </row>
    <row r="22" spans="1:8" x14ac:dyDescent="0.35">
      <c r="A22" s="3"/>
      <c r="B22" s="3" t="e">
        <f>VLOOKUP(A22,Tabelle8[[Veranstaltung]:[Kategorie]], 2,FALSE)</f>
        <v>#N/A</v>
      </c>
      <c r="C22" s="3" t="e">
        <f>VLOOKUP(A22,Tabelle8[], 3,FALSE)</f>
        <v>#N/A</v>
      </c>
      <c r="D22" s="3"/>
      <c r="E22" s="3"/>
      <c r="F22" s="3"/>
      <c r="G22" s="3"/>
      <c r="H22" s="3"/>
    </row>
    <row r="23" spans="1:8" x14ac:dyDescent="0.35">
      <c r="A23" s="3"/>
      <c r="B23" s="3" t="e">
        <f>VLOOKUP(A23,Tabelle8[[Veranstaltung]:[Kategorie]], 2,FALSE)</f>
        <v>#N/A</v>
      </c>
      <c r="C23" s="3" t="e">
        <f>VLOOKUP(A23,Tabelle8[], 3,FALSE)</f>
        <v>#N/A</v>
      </c>
      <c r="D23" s="3"/>
      <c r="E23" s="3"/>
      <c r="F23" s="3"/>
      <c r="G23" s="3"/>
      <c r="H23" s="3"/>
    </row>
    <row r="24" spans="1:8" x14ac:dyDescent="0.35">
      <c r="A24" s="3"/>
      <c r="B24" s="3" t="e">
        <f>VLOOKUP(A24,Tabelle8[[Veranstaltung]:[Kategorie]], 2,FALSE)</f>
        <v>#N/A</v>
      </c>
      <c r="C24" s="3" t="e">
        <f>VLOOKUP(A24,Tabelle8[], 3,FALSE)</f>
        <v>#N/A</v>
      </c>
      <c r="D24" s="3"/>
      <c r="E24" s="3"/>
      <c r="F24" s="3"/>
      <c r="G24" s="3"/>
      <c r="H24" s="3"/>
    </row>
    <row r="25" spans="1:8" x14ac:dyDescent="0.35">
      <c r="A25" s="3"/>
      <c r="B25" s="3" t="e">
        <f>VLOOKUP(A25,Tabelle8[[Veranstaltung]:[Kategorie]], 2,FALSE)</f>
        <v>#N/A</v>
      </c>
      <c r="C25" s="3" t="e">
        <f>VLOOKUP(A25,Tabelle8[], 3,FALSE)</f>
        <v>#N/A</v>
      </c>
      <c r="D25" s="3"/>
      <c r="E25" s="3"/>
      <c r="F25" s="3"/>
      <c r="G25" s="3"/>
      <c r="H25" s="3"/>
    </row>
    <row r="26" spans="1:8" x14ac:dyDescent="0.35">
      <c r="A26" s="3"/>
      <c r="B26" s="3" t="e">
        <f>VLOOKUP(A26,Tabelle8[[Veranstaltung]:[Kategorie]], 2,FALSE)</f>
        <v>#N/A</v>
      </c>
      <c r="C26" s="3" t="e">
        <f>VLOOKUP(A26,Tabelle8[], 3,FALSE)</f>
        <v>#N/A</v>
      </c>
      <c r="D26" s="3"/>
      <c r="E26" s="3"/>
      <c r="F26" s="3"/>
      <c r="G26" s="3"/>
      <c r="H26" s="3"/>
    </row>
    <row r="27" spans="1:8" x14ac:dyDescent="0.35">
      <c r="A27" s="3"/>
      <c r="B27" s="3" t="e">
        <f>VLOOKUP(A27,Tabelle8[[Veranstaltung]:[Kategorie]], 2,FALSE)</f>
        <v>#N/A</v>
      </c>
      <c r="C27" s="3" t="e">
        <f>VLOOKUP(A27,Tabelle8[], 3,FALSE)</f>
        <v>#N/A</v>
      </c>
      <c r="D27" s="3"/>
      <c r="E27" s="3"/>
      <c r="F27" s="3"/>
      <c r="G27" s="3"/>
      <c r="H27" s="3"/>
    </row>
    <row r="28" spans="1:8" x14ac:dyDescent="0.35">
      <c r="A28" s="9"/>
      <c r="B28" s="9" t="e">
        <f>VLOOKUP(A28,Tabelle8[[Veranstaltung]:[Kategorie]], 2,FALSE)</f>
        <v>#N/A</v>
      </c>
      <c r="C28" s="9" t="e">
        <f>VLOOKUP(A28,Tabelle8[], 3,FALSE)</f>
        <v>#N/A</v>
      </c>
      <c r="D28" s="3"/>
      <c r="E28" s="3"/>
      <c r="F28" s="3"/>
      <c r="G28" s="3"/>
      <c r="H28" s="3"/>
    </row>
    <row r="29" spans="1:8" x14ac:dyDescent="0.35">
      <c r="A29" s="3"/>
      <c r="B29" s="3"/>
      <c r="C29" s="3"/>
      <c r="D29" s="3"/>
      <c r="E29" s="3"/>
      <c r="F29" s="3"/>
      <c r="G29" s="3"/>
      <c r="H29" s="3"/>
    </row>
    <row r="30" spans="1:8" x14ac:dyDescent="0.35">
      <c r="A30" s="3"/>
      <c r="B30" s="3"/>
      <c r="C30" s="3"/>
      <c r="D30" s="3"/>
      <c r="E30" s="3"/>
      <c r="F30" s="3"/>
      <c r="G30" s="3"/>
      <c r="H30" s="3"/>
    </row>
    <row r="31" spans="1:8" x14ac:dyDescent="0.35">
      <c r="A31" s="3"/>
      <c r="B31" s="3"/>
      <c r="C31" s="3"/>
      <c r="D31" s="3"/>
      <c r="E31" s="3"/>
      <c r="F31" s="3"/>
      <c r="G31" s="3"/>
      <c r="H31" s="3"/>
    </row>
    <row r="32" spans="1:8" x14ac:dyDescent="0.35">
      <c r="A32" s="3"/>
      <c r="B32" s="3"/>
      <c r="C32" s="3"/>
      <c r="D32" s="3"/>
      <c r="E32" s="3"/>
      <c r="F32" s="3"/>
      <c r="G32" s="3"/>
      <c r="H32" s="3"/>
    </row>
    <row r="33" spans="1:8" x14ac:dyDescent="0.35">
      <c r="A33" s="3"/>
      <c r="B33" s="3"/>
      <c r="C33" s="3"/>
      <c r="D33" s="3"/>
      <c r="E33" s="3"/>
      <c r="F33" s="3"/>
      <c r="G33" s="3"/>
      <c r="H33" s="3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Daten!$A$2:$A$114</xm:f>
          </x14:formula1>
          <xm:sqref>A37</xm:sqref>
        </x14:dataValidation>
        <x14:dataValidation type="list" allowBlank="1" showInputMessage="1" showErrorMessage="1" xr:uid="{0AEE5B44-E40E-4BE8-9CB2-7CF11A7CBFF4}">
          <x14:formula1>
            <xm:f>Daten!$A$2:$A$115</xm:f>
          </x14:formula1>
          <xm:sqref>A20:A36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6"/>
  <sheetViews>
    <sheetView zoomScale="85" zoomScaleNormal="85" workbookViewId="0">
      <pane ySplit="1" topLeftCell="A2" activePane="bottomLeft" state="frozen"/>
      <selection pane="bottomLeft" activeCell="C116" sqref="A116:C116"/>
    </sheetView>
  </sheetViews>
  <sheetFormatPr baseColWidth="10" defaultRowHeight="14.5" x14ac:dyDescent="0.35"/>
  <cols>
    <col min="1" max="1" width="103.453125" customWidth="1"/>
    <col min="2" max="2" width="38.453125" customWidth="1"/>
    <col min="3" max="3" width="23.1796875" customWidth="1"/>
  </cols>
  <sheetData>
    <row r="1" spans="1:3" s="1" customFormat="1" x14ac:dyDescent="0.35">
      <c r="A1" s="2" t="s">
        <v>47</v>
      </c>
      <c r="B1" s="2" t="s">
        <v>48</v>
      </c>
      <c r="C1" s="2" t="s">
        <v>49</v>
      </c>
    </row>
    <row r="2" spans="1:3" x14ac:dyDescent="0.35">
      <c r="A2" s="17" t="s">
        <v>7</v>
      </c>
      <c r="B2" s="17" t="s">
        <v>50</v>
      </c>
      <c r="C2" s="18">
        <v>8</v>
      </c>
    </row>
    <row r="3" spans="1:3" x14ac:dyDescent="0.35">
      <c r="A3" s="17" t="s">
        <v>30</v>
      </c>
      <c r="B3" s="17" t="s">
        <v>51</v>
      </c>
      <c r="C3" s="18">
        <v>2</v>
      </c>
    </row>
    <row r="4" spans="1:3" x14ac:dyDescent="0.35">
      <c r="A4" s="17" t="s">
        <v>28</v>
      </c>
      <c r="B4" s="17" t="s">
        <v>52</v>
      </c>
      <c r="C4" s="18">
        <v>16</v>
      </c>
    </row>
    <row r="5" spans="1:3" x14ac:dyDescent="0.35">
      <c r="A5" s="17" t="s">
        <v>116</v>
      </c>
      <c r="B5" s="17" t="s">
        <v>51</v>
      </c>
      <c r="C5" s="18">
        <v>4</v>
      </c>
    </row>
    <row r="6" spans="1:3" x14ac:dyDescent="0.35">
      <c r="A6" s="17" t="s">
        <v>33</v>
      </c>
      <c r="B6" s="17" t="s">
        <v>51</v>
      </c>
      <c r="C6" s="18">
        <v>16</v>
      </c>
    </row>
    <row r="7" spans="1:3" x14ac:dyDescent="0.35">
      <c r="A7" s="17" t="s">
        <v>77</v>
      </c>
      <c r="B7" s="17" t="s">
        <v>51</v>
      </c>
      <c r="C7" s="19">
        <v>8</v>
      </c>
    </row>
    <row r="8" spans="1:3" x14ac:dyDescent="0.35">
      <c r="A8" s="17" t="s">
        <v>8</v>
      </c>
      <c r="B8" s="17" t="s">
        <v>50</v>
      </c>
      <c r="C8" s="18">
        <v>16</v>
      </c>
    </row>
    <row r="9" spans="1:3" x14ac:dyDescent="0.35">
      <c r="A9" s="27" t="s">
        <v>113</v>
      </c>
      <c r="B9" s="28" t="s">
        <v>50</v>
      </c>
      <c r="C9" s="22">
        <v>16</v>
      </c>
    </row>
    <row r="10" spans="1:3" x14ac:dyDescent="0.35">
      <c r="A10" s="17" t="s">
        <v>37</v>
      </c>
      <c r="B10" s="17" t="s">
        <v>51</v>
      </c>
      <c r="C10" s="18">
        <v>12</v>
      </c>
    </row>
    <row r="11" spans="1:3" x14ac:dyDescent="0.35">
      <c r="A11" s="20" t="s">
        <v>23</v>
      </c>
      <c r="B11" s="21" t="s">
        <v>53</v>
      </c>
      <c r="C11" s="18">
        <v>8</v>
      </c>
    </row>
    <row r="12" spans="1:3" s="16" customFormat="1" x14ac:dyDescent="0.35">
      <c r="A12" s="20" t="s">
        <v>88</v>
      </c>
      <c r="B12" s="21" t="s">
        <v>52</v>
      </c>
      <c r="C12" s="19">
        <v>16</v>
      </c>
    </row>
    <row r="13" spans="1:3" x14ac:dyDescent="0.35">
      <c r="A13" s="27" t="s">
        <v>104</v>
      </c>
      <c r="B13" s="21" t="s">
        <v>52</v>
      </c>
      <c r="C13" s="19">
        <v>16</v>
      </c>
    </row>
    <row r="14" spans="1:3" x14ac:dyDescent="0.35">
      <c r="A14" s="20" t="s">
        <v>3</v>
      </c>
      <c r="B14" s="21" t="s">
        <v>52</v>
      </c>
      <c r="C14" s="18">
        <v>8</v>
      </c>
    </row>
    <row r="15" spans="1:3" s="16" customFormat="1" x14ac:dyDescent="0.35">
      <c r="A15" s="27" t="s">
        <v>115</v>
      </c>
      <c r="B15" s="21" t="s">
        <v>52</v>
      </c>
      <c r="C15" s="22">
        <v>8</v>
      </c>
    </row>
    <row r="16" spans="1:3" x14ac:dyDescent="0.35">
      <c r="A16" s="20" t="s">
        <v>86</v>
      </c>
      <c r="B16" s="21" t="s">
        <v>53</v>
      </c>
      <c r="C16" s="17">
        <v>16</v>
      </c>
    </row>
    <row r="17" spans="1:3" x14ac:dyDescent="0.35">
      <c r="A17" s="20" t="s">
        <v>101</v>
      </c>
      <c r="B17" s="17" t="s">
        <v>50</v>
      </c>
      <c r="C17" s="18">
        <v>12</v>
      </c>
    </row>
    <row r="18" spans="1:3" x14ac:dyDescent="0.35">
      <c r="A18" s="20" t="s">
        <v>102</v>
      </c>
      <c r="B18" s="17" t="s">
        <v>50</v>
      </c>
      <c r="C18" s="17">
        <v>16</v>
      </c>
    </row>
    <row r="19" spans="1:3" x14ac:dyDescent="0.35">
      <c r="A19" s="20" t="s">
        <v>83</v>
      </c>
      <c r="B19" s="21" t="s">
        <v>53</v>
      </c>
      <c r="C19" s="17">
        <v>16</v>
      </c>
    </row>
    <row r="20" spans="1:3" x14ac:dyDescent="0.35">
      <c r="A20" s="20" t="s">
        <v>21</v>
      </c>
      <c r="B20" s="17" t="s">
        <v>60</v>
      </c>
      <c r="C20" s="18">
        <v>8</v>
      </c>
    </row>
    <row r="21" spans="1:3" s="16" customFormat="1" x14ac:dyDescent="0.35">
      <c r="A21" s="20" t="s">
        <v>36</v>
      </c>
      <c r="B21" s="17" t="s">
        <v>60</v>
      </c>
      <c r="C21" s="18">
        <v>2</v>
      </c>
    </row>
    <row r="22" spans="1:3" x14ac:dyDescent="0.35">
      <c r="A22" s="20" t="s">
        <v>67</v>
      </c>
      <c r="B22" s="17" t="s">
        <v>53</v>
      </c>
      <c r="C22" s="17">
        <v>8</v>
      </c>
    </row>
    <row r="23" spans="1:3" x14ac:dyDescent="0.35">
      <c r="A23" s="17" t="s">
        <v>46</v>
      </c>
      <c r="B23" s="17" t="s">
        <v>50</v>
      </c>
      <c r="C23" s="18">
        <v>16</v>
      </c>
    </row>
    <row r="24" spans="1:3" x14ac:dyDescent="0.35">
      <c r="A24" s="20" t="s">
        <v>92</v>
      </c>
      <c r="B24" s="17" t="s">
        <v>53</v>
      </c>
      <c r="C24" s="19">
        <v>16</v>
      </c>
    </row>
    <row r="25" spans="1:3" x14ac:dyDescent="0.35">
      <c r="A25" s="20" t="s">
        <v>10</v>
      </c>
      <c r="B25" s="21" t="s">
        <v>51</v>
      </c>
      <c r="C25" s="18">
        <v>4</v>
      </c>
    </row>
    <row r="26" spans="1:3" s="16" customFormat="1" x14ac:dyDescent="0.35">
      <c r="A26" s="26" t="s">
        <v>96</v>
      </c>
      <c r="B26" s="17" t="s">
        <v>51</v>
      </c>
      <c r="C26" s="18">
        <v>2</v>
      </c>
    </row>
    <row r="27" spans="1:3" x14ac:dyDescent="0.35">
      <c r="A27" s="26" t="s">
        <v>97</v>
      </c>
      <c r="B27" s="17" t="s">
        <v>51</v>
      </c>
      <c r="C27" s="18">
        <v>4</v>
      </c>
    </row>
    <row r="28" spans="1:3" x14ac:dyDescent="0.35">
      <c r="A28" s="26" t="s">
        <v>98</v>
      </c>
      <c r="B28" s="17" t="s">
        <v>51</v>
      </c>
      <c r="C28" s="18">
        <v>6</v>
      </c>
    </row>
    <row r="29" spans="1:3" s="16" customFormat="1" x14ac:dyDescent="0.35">
      <c r="A29" s="26" t="s">
        <v>99</v>
      </c>
      <c r="B29" s="17" t="s">
        <v>51</v>
      </c>
      <c r="C29" s="17">
        <v>8</v>
      </c>
    </row>
    <row r="30" spans="1:3" x14ac:dyDescent="0.35">
      <c r="A30" s="20" t="s">
        <v>16</v>
      </c>
      <c r="B30" s="17" t="s">
        <v>51</v>
      </c>
      <c r="C30" s="18">
        <v>8</v>
      </c>
    </row>
    <row r="31" spans="1:3" x14ac:dyDescent="0.35">
      <c r="A31" s="20" t="s">
        <v>45</v>
      </c>
      <c r="B31" s="21" t="s">
        <v>53</v>
      </c>
      <c r="C31" s="18">
        <v>8</v>
      </c>
    </row>
    <row r="32" spans="1:3" x14ac:dyDescent="0.35">
      <c r="A32" s="20" t="s">
        <v>68</v>
      </c>
      <c r="B32" s="17" t="s">
        <v>50</v>
      </c>
      <c r="C32" s="17">
        <v>8</v>
      </c>
    </row>
    <row r="33" spans="1:3" x14ac:dyDescent="0.35">
      <c r="A33" s="20" t="s">
        <v>90</v>
      </c>
      <c r="B33" s="21" t="s">
        <v>53</v>
      </c>
      <c r="C33" s="22">
        <v>12</v>
      </c>
    </row>
    <row r="34" spans="1:3" x14ac:dyDescent="0.35">
      <c r="A34" s="20" t="s">
        <v>91</v>
      </c>
      <c r="B34" s="21" t="s">
        <v>52</v>
      </c>
      <c r="C34" s="22">
        <v>4</v>
      </c>
    </row>
    <row r="35" spans="1:3" x14ac:dyDescent="0.35">
      <c r="A35" s="27" t="s">
        <v>15</v>
      </c>
      <c r="B35" s="28" t="s">
        <v>51</v>
      </c>
      <c r="C35" s="22">
        <v>8</v>
      </c>
    </row>
    <row r="36" spans="1:3" x14ac:dyDescent="0.35">
      <c r="A36" s="27" t="s">
        <v>13</v>
      </c>
      <c r="B36" s="28" t="s">
        <v>51</v>
      </c>
      <c r="C36" s="22">
        <v>8</v>
      </c>
    </row>
    <row r="37" spans="1:3" x14ac:dyDescent="0.35">
      <c r="A37" s="27" t="s">
        <v>105</v>
      </c>
      <c r="B37" s="17" t="s">
        <v>50</v>
      </c>
      <c r="C37" s="22">
        <v>16</v>
      </c>
    </row>
    <row r="38" spans="1:3" x14ac:dyDescent="0.35">
      <c r="A38" s="29" t="s">
        <v>106</v>
      </c>
      <c r="B38" s="17" t="s">
        <v>50</v>
      </c>
      <c r="C38" s="22">
        <v>16</v>
      </c>
    </row>
    <row r="39" spans="1:3" x14ac:dyDescent="0.35">
      <c r="A39" s="20" t="s">
        <v>12</v>
      </c>
      <c r="B39" s="21" t="s">
        <v>51</v>
      </c>
      <c r="C39" s="18">
        <v>8</v>
      </c>
    </row>
    <row r="40" spans="1:3" x14ac:dyDescent="0.35">
      <c r="A40" s="20" t="s">
        <v>11</v>
      </c>
      <c r="B40" s="17" t="s">
        <v>51</v>
      </c>
      <c r="C40" s="18">
        <v>8</v>
      </c>
    </row>
    <row r="41" spans="1:3" x14ac:dyDescent="0.35">
      <c r="A41" s="39" t="s">
        <v>129</v>
      </c>
      <c r="B41" s="39" t="s">
        <v>60</v>
      </c>
      <c r="C41" s="39">
        <v>2</v>
      </c>
    </row>
    <row r="42" spans="1:3" x14ac:dyDescent="0.35">
      <c r="A42" s="39" t="s">
        <v>130</v>
      </c>
      <c r="B42" s="39" t="s">
        <v>60</v>
      </c>
      <c r="C42" s="39">
        <v>2</v>
      </c>
    </row>
    <row r="43" spans="1:3" x14ac:dyDescent="0.35">
      <c r="A43" s="40" t="s">
        <v>131</v>
      </c>
      <c r="B43" s="39" t="s">
        <v>60</v>
      </c>
      <c r="C43" s="39">
        <v>2</v>
      </c>
    </row>
    <row r="44" spans="1:3" x14ac:dyDescent="0.35">
      <c r="A44" s="40" t="s">
        <v>132</v>
      </c>
      <c r="B44" s="39" t="s">
        <v>60</v>
      </c>
      <c r="C44" s="39">
        <v>2</v>
      </c>
    </row>
    <row r="45" spans="1:3" x14ac:dyDescent="0.35">
      <c r="A45" s="39" t="s">
        <v>66</v>
      </c>
      <c r="B45" s="39" t="s">
        <v>60</v>
      </c>
      <c r="C45" s="39">
        <v>2</v>
      </c>
    </row>
    <row r="46" spans="1:3" x14ac:dyDescent="0.35">
      <c r="A46" s="39" t="s">
        <v>63</v>
      </c>
      <c r="B46" s="39" t="s">
        <v>60</v>
      </c>
      <c r="C46" s="39">
        <v>2</v>
      </c>
    </row>
    <row r="47" spans="1:3" x14ac:dyDescent="0.35">
      <c r="A47" s="39" t="s">
        <v>133</v>
      </c>
      <c r="B47" s="39" t="s">
        <v>60</v>
      </c>
      <c r="C47" s="39">
        <v>2</v>
      </c>
    </row>
    <row r="48" spans="1:3" x14ac:dyDescent="0.35">
      <c r="A48" s="39" t="s">
        <v>87</v>
      </c>
      <c r="B48" s="39" t="s">
        <v>60</v>
      </c>
      <c r="C48" s="39">
        <v>2</v>
      </c>
    </row>
    <row r="49" spans="1:3" x14ac:dyDescent="0.35">
      <c r="A49" s="39" t="s">
        <v>64</v>
      </c>
      <c r="B49" s="39" t="s">
        <v>60</v>
      </c>
      <c r="C49" s="39">
        <v>2</v>
      </c>
    </row>
    <row r="50" spans="1:3" x14ac:dyDescent="0.35">
      <c r="A50" s="39" t="s">
        <v>65</v>
      </c>
      <c r="B50" s="39" t="s">
        <v>60</v>
      </c>
      <c r="C50" s="39">
        <v>2</v>
      </c>
    </row>
    <row r="51" spans="1:3" x14ac:dyDescent="0.35">
      <c r="A51" s="39" t="s">
        <v>134</v>
      </c>
      <c r="B51" s="39" t="s">
        <v>60</v>
      </c>
      <c r="C51" s="39">
        <v>2</v>
      </c>
    </row>
    <row r="52" spans="1:3" x14ac:dyDescent="0.35">
      <c r="A52" s="39" t="s">
        <v>135</v>
      </c>
      <c r="B52" s="39" t="s">
        <v>60</v>
      </c>
      <c r="C52" s="39">
        <v>2</v>
      </c>
    </row>
    <row r="53" spans="1:3" s="16" customFormat="1" x14ac:dyDescent="0.35">
      <c r="A53" s="39" t="s">
        <v>136</v>
      </c>
      <c r="B53" s="39" t="s">
        <v>60</v>
      </c>
      <c r="C53" s="39">
        <v>2</v>
      </c>
    </row>
    <row r="54" spans="1:3" x14ac:dyDescent="0.35">
      <c r="A54" s="39" t="s">
        <v>81</v>
      </c>
      <c r="B54" s="39" t="s">
        <v>60</v>
      </c>
      <c r="C54" s="39">
        <v>2</v>
      </c>
    </row>
    <row r="55" spans="1:3" s="16" customFormat="1" x14ac:dyDescent="0.35">
      <c r="A55" s="39" t="s">
        <v>93</v>
      </c>
      <c r="B55" s="39" t="s">
        <v>60</v>
      </c>
      <c r="C55" s="39">
        <v>2</v>
      </c>
    </row>
    <row r="56" spans="1:3" x14ac:dyDescent="0.35">
      <c r="A56" s="39" t="s">
        <v>94</v>
      </c>
      <c r="B56" s="39" t="s">
        <v>60</v>
      </c>
      <c r="C56" s="39">
        <v>2</v>
      </c>
    </row>
    <row r="57" spans="1:3" x14ac:dyDescent="0.35">
      <c r="A57" s="20" t="s">
        <v>5</v>
      </c>
      <c r="B57" s="21" t="s">
        <v>53</v>
      </c>
      <c r="C57" s="18">
        <v>16</v>
      </c>
    </row>
    <row r="58" spans="1:3" x14ac:dyDescent="0.35">
      <c r="A58" s="20" t="s">
        <v>38</v>
      </c>
      <c r="B58" s="21" t="s">
        <v>52</v>
      </c>
      <c r="C58" s="18">
        <v>8</v>
      </c>
    </row>
    <row r="59" spans="1:3" x14ac:dyDescent="0.35">
      <c r="A59" s="20" t="s">
        <v>118</v>
      </c>
      <c r="B59" s="21" t="s">
        <v>52</v>
      </c>
      <c r="C59" s="18">
        <v>12</v>
      </c>
    </row>
    <row r="60" spans="1:3" x14ac:dyDescent="0.35">
      <c r="A60" s="20" t="s">
        <v>27</v>
      </c>
      <c r="B60" s="21" t="s">
        <v>53</v>
      </c>
      <c r="C60" s="18">
        <v>4</v>
      </c>
    </row>
    <row r="61" spans="1:3" x14ac:dyDescent="0.35">
      <c r="A61" s="20" t="s">
        <v>26</v>
      </c>
      <c r="B61" s="23" t="s">
        <v>53</v>
      </c>
      <c r="C61" s="18">
        <v>8</v>
      </c>
    </row>
    <row r="62" spans="1:3" x14ac:dyDescent="0.35">
      <c r="A62" s="27" t="s">
        <v>110</v>
      </c>
      <c r="B62" s="23" t="s">
        <v>53</v>
      </c>
      <c r="C62" s="22">
        <v>16</v>
      </c>
    </row>
    <row r="63" spans="1:3" x14ac:dyDescent="0.35">
      <c r="A63" s="20" t="s">
        <v>6</v>
      </c>
      <c r="B63" s="17" t="s">
        <v>50</v>
      </c>
      <c r="C63" s="18">
        <v>4</v>
      </c>
    </row>
    <row r="64" spans="1:3" s="16" customFormat="1" x14ac:dyDescent="0.35">
      <c r="A64" s="20" t="s">
        <v>32</v>
      </c>
      <c r="B64" s="17" t="s">
        <v>50</v>
      </c>
      <c r="C64" s="18">
        <v>4</v>
      </c>
    </row>
    <row r="65" spans="1:3" x14ac:dyDescent="0.35">
      <c r="A65" s="20" t="s">
        <v>31</v>
      </c>
      <c r="B65" s="17" t="s">
        <v>50</v>
      </c>
      <c r="C65" s="18">
        <v>4</v>
      </c>
    </row>
    <row r="66" spans="1:3" x14ac:dyDescent="0.35">
      <c r="A66" s="17" t="s">
        <v>108</v>
      </c>
      <c r="B66" s="17" t="s">
        <v>52</v>
      </c>
      <c r="C66" s="18">
        <v>16</v>
      </c>
    </row>
    <row r="67" spans="1:3" x14ac:dyDescent="0.35">
      <c r="A67" s="17" t="s">
        <v>14</v>
      </c>
      <c r="B67" s="21" t="s">
        <v>51</v>
      </c>
      <c r="C67" s="18">
        <v>16</v>
      </c>
    </row>
    <row r="68" spans="1:3" x14ac:dyDescent="0.35">
      <c r="A68" s="20" t="s">
        <v>2</v>
      </c>
      <c r="B68" s="17" t="s">
        <v>50</v>
      </c>
      <c r="C68" s="18">
        <v>16</v>
      </c>
    </row>
    <row r="69" spans="1:3" x14ac:dyDescent="0.35">
      <c r="A69" s="20" t="s">
        <v>103</v>
      </c>
      <c r="B69" s="21" t="s">
        <v>60</v>
      </c>
      <c r="C69" s="18">
        <v>2</v>
      </c>
    </row>
    <row r="70" spans="1:3" x14ac:dyDescent="0.35">
      <c r="A70" s="20" t="s">
        <v>100</v>
      </c>
      <c r="B70" s="21" t="s">
        <v>53</v>
      </c>
      <c r="C70" s="18">
        <v>8</v>
      </c>
    </row>
    <row r="71" spans="1:3" x14ac:dyDescent="0.35">
      <c r="A71" s="33" t="s">
        <v>128</v>
      </c>
      <c r="B71" s="34" t="s">
        <v>60</v>
      </c>
      <c r="C71" s="35">
        <v>4</v>
      </c>
    </row>
    <row r="72" spans="1:3" x14ac:dyDescent="0.35">
      <c r="A72" s="20" t="s">
        <v>39</v>
      </c>
      <c r="B72" s="21" t="s">
        <v>52</v>
      </c>
      <c r="C72" s="18">
        <v>16</v>
      </c>
    </row>
    <row r="73" spans="1:3" x14ac:dyDescent="0.35">
      <c r="A73" s="20" t="s">
        <v>40</v>
      </c>
      <c r="B73" s="21" t="s">
        <v>52</v>
      </c>
      <c r="C73" s="18">
        <v>12</v>
      </c>
    </row>
    <row r="74" spans="1:3" x14ac:dyDescent="0.35">
      <c r="A74" s="30" t="s">
        <v>122</v>
      </c>
      <c r="B74" s="31" t="s">
        <v>52</v>
      </c>
      <c r="C74" s="32">
        <v>6</v>
      </c>
    </row>
    <row r="75" spans="1:3" x14ac:dyDescent="0.35">
      <c r="A75" s="20" t="s">
        <v>4</v>
      </c>
      <c r="B75" s="21" t="s">
        <v>52</v>
      </c>
      <c r="C75" s="18">
        <v>8</v>
      </c>
    </row>
    <row r="76" spans="1:3" x14ac:dyDescent="0.35">
      <c r="A76" s="20" t="s">
        <v>9</v>
      </c>
      <c r="B76" s="17" t="s">
        <v>52</v>
      </c>
      <c r="C76" s="18">
        <v>16</v>
      </c>
    </row>
    <row r="77" spans="1:3" x14ac:dyDescent="0.35">
      <c r="A77" s="20" t="s">
        <v>89</v>
      </c>
      <c r="B77" s="17" t="s">
        <v>50</v>
      </c>
      <c r="C77" s="22">
        <v>16</v>
      </c>
    </row>
    <row r="78" spans="1:3" x14ac:dyDescent="0.35">
      <c r="A78" s="20" t="s">
        <v>25</v>
      </c>
      <c r="B78" s="17" t="s">
        <v>51</v>
      </c>
      <c r="C78" s="18">
        <v>8</v>
      </c>
    </row>
    <row r="79" spans="1:3" x14ac:dyDescent="0.35">
      <c r="A79" s="20" t="s">
        <v>22</v>
      </c>
      <c r="B79" s="21" t="s">
        <v>51</v>
      </c>
      <c r="C79" s="18">
        <v>8</v>
      </c>
    </row>
    <row r="80" spans="1:3" x14ac:dyDescent="0.35">
      <c r="A80" s="20" t="s">
        <v>43</v>
      </c>
      <c r="B80" s="21" t="s">
        <v>51</v>
      </c>
      <c r="C80" s="18">
        <v>12</v>
      </c>
    </row>
    <row r="81" spans="1:3" x14ac:dyDescent="0.35">
      <c r="A81" s="27" t="s">
        <v>95</v>
      </c>
      <c r="B81" s="19" t="s">
        <v>60</v>
      </c>
      <c r="C81" s="19">
        <v>2</v>
      </c>
    </row>
    <row r="82" spans="1:3" x14ac:dyDescent="0.35">
      <c r="A82" s="24" t="s">
        <v>19</v>
      </c>
      <c r="B82" s="17" t="s">
        <v>60</v>
      </c>
      <c r="C82" s="18">
        <v>8</v>
      </c>
    </row>
    <row r="83" spans="1:3" s="16" customFormat="1" x14ac:dyDescent="0.35">
      <c r="A83" s="24" t="s">
        <v>20</v>
      </c>
      <c r="B83" s="21" t="s">
        <v>60</v>
      </c>
      <c r="C83" s="18">
        <v>8</v>
      </c>
    </row>
    <row r="84" spans="1:3" x14ac:dyDescent="0.35">
      <c r="A84" s="33" t="s">
        <v>123</v>
      </c>
      <c r="B84" s="34" t="s">
        <v>60</v>
      </c>
      <c r="C84" s="35">
        <v>8</v>
      </c>
    </row>
    <row r="85" spans="1:3" x14ac:dyDescent="0.35">
      <c r="A85" s="24" t="s">
        <v>59</v>
      </c>
      <c r="B85" s="21" t="s">
        <v>60</v>
      </c>
      <c r="C85" s="18">
        <v>4</v>
      </c>
    </row>
    <row r="86" spans="1:3" x14ac:dyDescent="0.35">
      <c r="A86" s="27" t="s">
        <v>29</v>
      </c>
      <c r="B86" s="28" t="s">
        <v>60</v>
      </c>
      <c r="C86" s="19">
        <v>4</v>
      </c>
    </row>
    <row r="87" spans="1:3" x14ac:dyDescent="0.35">
      <c r="A87" s="24" t="s">
        <v>17</v>
      </c>
      <c r="B87" s="23" t="s">
        <v>51</v>
      </c>
      <c r="C87" s="18">
        <v>8</v>
      </c>
    </row>
    <row r="88" spans="1:3" x14ac:dyDescent="0.35">
      <c r="A88" s="24" t="s">
        <v>125</v>
      </c>
      <c r="B88" s="17" t="s">
        <v>50</v>
      </c>
      <c r="C88" s="18">
        <v>8</v>
      </c>
    </row>
    <row r="89" spans="1:3" x14ac:dyDescent="0.35">
      <c r="A89" s="24" t="s">
        <v>109</v>
      </c>
      <c r="B89" s="17" t="s">
        <v>52</v>
      </c>
      <c r="C89" s="18">
        <v>16</v>
      </c>
    </row>
    <row r="90" spans="1:3" x14ac:dyDescent="0.35">
      <c r="A90" s="33" t="s">
        <v>127</v>
      </c>
      <c r="B90" s="34" t="s">
        <v>50</v>
      </c>
      <c r="C90" s="35">
        <v>4</v>
      </c>
    </row>
    <row r="91" spans="1:3" x14ac:dyDescent="0.35">
      <c r="A91" s="27" t="s">
        <v>114</v>
      </c>
      <c r="B91" s="17" t="s">
        <v>52</v>
      </c>
      <c r="C91" s="22">
        <v>10</v>
      </c>
    </row>
    <row r="92" spans="1:3" x14ac:dyDescent="0.35">
      <c r="A92" s="24" t="s">
        <v>41</v>
      </c>
      <c r="B92" s="17" t="s">
        <v>50</v>
      </c>
      <c r="C92" s="18">
        <v>4</v>
      </c>
    </row>
    <row r="93" spans="1:3" x14ac:dyDescent="0.35">
      <c r="A93" s="24" t="s">
        <v>42</v>
      </c>
      <c r="B93" s="17" t="s">
        <v>50</v>
      </c>
      <c r="C93" s="18">
        <v>8</v>
      </c>
    </row>
    <row r="94" spans="1:3" x14ac:dyDescent="0.35">
      <c r="A94" s="27" t="s">
        <v>117</v>
      </c>
      <c r="B94" s="21" t="s">
        <v>53</v>
      </c>
      <c r="C94" s="22">
        <v>16</v>
      </c>
    </row>
    <row r="95" spans="1:3" x14ac:dyDescent="0.35">
      <c r="A95" s="24" t="s">
        <v>24</v>
      </c>
      <c r="B95" s="21" t="s">
        <v>51</v>
      </c>
      <c r="C95" s="18">
        <v>8</v>
      </c>
    </row>
    <row r="96" spans="1:3" x14ac:dyDescent="0.35">
      <c r="A96" s="20" t="s">
        <v>120</v>
      </c>
      <c r="B96" s="21" t="s">
        <v>53</v>
      </c>
      <c r="C96" s="18">
        <v>8</v>
      </c>
    </row>
    <row r="97" spans="1:3" x14ac:dyDescent="0.35">
      <c r="A97" s="24" t="s">
        <v>85</v>
      </c>
      <c r="B97" s="21" t="s">
        <v>52</v>
      </c>
      <c r="C97" s="17">
        <v>8</v>
      </c>
    </row>
    <row r="98" spans="1:3" x14ac:dyDescent="0.35">
      <c r="A98" s="24" t="s">
        <v>79</v>
      </c>
      <c r="B98" s="21" t="s">
        <v>52</v>
      </c>
      <c r="C98" s="17">
        <v>16</v>
      </c>
    </row>
    <row r="99" spans="1:3" x14ac:dyDescent="0.35">
      <c r="A99" s="20" t="s">
        <v>119</v>
      </c>
      <c r="B99" s="21" t="s">
        <v>53</v>
      </c>
      <c r="C99" s="17">
        <v>8</v>
      </c>
    </row>
    <row r="100" spans="1:3" x14ac:dyDescent="0.35">
      <c r="A100" s="24" t="s">
        <v>82</v>
      </c>
      <c r="B100" s="17" t="s">
        <v>50</v>
      </c>
      <c r="C100" s="17">
        <v>2</v>
      </c>
    </row>
    <row r="101" spans="1:3" x14ac:dyDescent="0.35">
      <c r="A101" s="24" t="s">
        <v>78</v>
      </c>
      <c r="B101" s="23" t="s">
        <v>51</v>
      </c>
      <c r="C101" s="17">
        <v>8</v>
      </c>
    </row>
    <row r="102" spans="1:3" x14ac:dyDescent="0.35">
      <c r="A102" s="24" t="s">
        <v>44</v>
      </c>
      <c r="B102" s="23" t="s">
        <v>51</v>
      </c>
      <c r="C102" s="18">
        <v>8</v>
      </c>
    </row>
    <row r="103" spans="1:3" x14ac:dyDescent="0.35">
      <c r="A103" s="24" t="s">
        <v>124</v>
      </c>
      <c r="B103" s="17" t="s">
        <v>50</v>
      </c>
      <c r="C103" s="18">
        <v>16</v>
      </c>
    </row>
    <row r="104" spans="1:3" x14ac:dyDescent="0.35">
      <c r="A104" s="36" t="s">
        <v>126</v>
      </c>
      <c r="B104" s="37" t="s">
        <v>50</v>
      </c>
      <c r="C104" s="38">
        <v>4</v>
      </c>
    </row>
    <row r="105" spans="1:3" x14ac:dyDescent="0.35">
      <c r="A105" s="24" t="s">
        <v>80</v>
      </c>
      <c r="B105" s="17" t="s">
        <v>51</v>
      </c>
      <c r="C105" s="17">
        <v>8</v>
      </c>
    </row>
    <row r="106" spans="1:3" x14ac:dyDescent="0.35">
      <c r="A106" s="30" t="s">
        <v>121</v>
      </c>
      <c r="B106" s="31" t="s">
        <v>51</v>
      </c>
      <c r="C106" s="32">
        <v>8</v>
      </c>
    </row>
    <row r="107" spans="1:3" x14ac:dyDescent="0.35">
      <c r="A107" s="24" t="s">
        <v>18</v>
      </c>
      <c r="B107" s="23" t="s">
        <v>53</v>
      </c>
      <c r="C107" s="18">
        <v>8</v>
      </c>
    </row>
    <row r="108" spans="1:3" x14ac:dyDescent="0.35">
      <c r="A108" s="24" t="s">
        <v>84</v>
      </c>
      <c r="B108" s="23" t="s">
        <v>53</v>
      </c>
      <c r="C108" s="17">
        <v>4</v>
      </c>
    </row>
    <row r="109" spans="1:3" x14ac:dyDescent="0.35">
      <c r="A109" s="25" t="s">
        <v>73</v>
      </c>
      <c r="B109" s="23" t="s">
        <v>53</v>
      </c>
      <c r="C109" s="22">
        <v>4</v>
      </c>
    </row>
    <row r="110" spans="1:3" x14ac:dyDescent="0.35">
      <c r="A110" s="25" t="s">
        <v>107</v>
      </c>
      <c r="B110" s="21" t="s">
        <v>52</v>
      </c>
      <c r="C110" s="22">
        <v>16</v>
      </c>
    </row>
    <row r="111" spans="1:3" x14ac:dyDescent="0.35">
      <c r="A111" s="27" t="s">
        <v>72</v>
      </c>
      <c r="B111" s="17" t="s">
        <v>50</v>
      </c>
      <c r="C111" s="19">
        <v>8</v>
      </c>
    </row>
    <row r="112" spans="1:3" x14ac:dyDescent="0.35">
      <c r="A112" s="20" t="s">
        <v>34</v>
      </c>
      <c r="B112" s="17" t="s">
        <v>51</v>
      </c>
      <c r="C112" s="18">
        <v>16</v>
      </c>
    </row>
    <row r="113" spans="1:3" x14ac:dyDescent="0.35">
      <c r="A113" s="20" t="s">
        <v>35</v>
      </c>
      <c r="B113" s="17" t="s">
        <v>53</v>
      </c>
      <c r="C113" s="18">
        <v>8</v>
      </c>
    </row>
    <row r="114" spans="1:3" x14ac:dyDescent="0.35">
      <c r="A114" s="24" t="s">
        <v>111</v>
      </c>
      <c r="B114" s="17" t="s">
        <v>50</v>
      </c>
      <c r="C114" s="17">
        <v>16</v>
      </c>
    </row>
    <row r="115" spans="1:3" x14ac:dyDescent="0.35">
      <c r="A115" s="24" t="s">
        <v>112</v>
      </c>
      <c r="B115" s="17" t="s">
        <v>50</v>
      </c>
      <c r="C115" s="17">
        <v>12</v>
      </c>
    </row>
    <row r="116" spans="1:3" x14ac:dyDescent="0.35">
      <c r="A116" s="33" t="s">
        <v>137</v>
      </c>
      <c r="B116" s="17" t="s">
        <v>50</v>
      </c>
      <c r="C116" s="38">
        <v>8</v>
      </c>
    </row>
  </sheetData>
  <phoneticPr fontId="12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Daten</vt:lpstr>
    </vt:vector>
  </TitlesOfParts>
  <Company>TU Dortmund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Brinkmann, Fabian</dc:creator>
  <cp:lastModifiedBy>Brast, Benjamin</cp:lastModifiedBy>
  <dcterms:created xsi:type="dcterms:W3CDTF">2022-04-14T11:26:33Z</dcterms:created>
  <dcterms:modified xsi:type="dcterms:W3CDTF">2026-04-21T12:10:39Z</dcterms:modified>
</cp:coreProperties>
</file>